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oan\OneDrive\デスクトップ\"/>
    </mc:Choice>
  </mc:AlternateContent>
  <xr:revisionPtr revIDLastSave="0" documentId="8_{93589843-41D5-914F-A8A6-34E81E978A8F}" xr6:coauthVersionLast="47" xr6:coauthVersionMax="47" xr10:uidLastSave="{00000000-0000-0000-0000-000000000000}"/>
  <bookViews>
    <workbookView xWindow="1152" yWindow="1128" windowWidth="19584" windowHeight="11832" xr2:uid="{E0328965-387E-4ACA-A980-C686DFF897E0}"/>
  </bookViews>
  <sheets>
    <sheet name="小1初級(予)" sheetId="1" r:id="rId1"/>
    <sheet name="小1初級(決)" sheetId="3" r:id="rId2"/>
    <sheet name="得点リスト" sheetId="2" state="hidden" r:id="rId3"/>
  </sheets>
  <definedNames>
    <definedName name="_xlnm._FilterDatabase" localSheetId="0" hidden="1">'小1初級(予)'!$A$3:$M$3</definedName>
    <definedName name="_xlnm.Print_Area" localSheetId="1">'小1初級(決)'!$A$1:$L$11</definedName>
    <definedName name="_xlnm.Print_Area" localSheetId="0">'小1初級(予)'!$C$1:$M$53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1" l="1"/>
  <c r="B13" i="1"/>
  <c r="L16" i="1"/>
  <c r="B16" i="1"/>
  <c r="L21" i="1"/>
  <c r="B21" i="1"/>
  <c r="L24" i="1"/>
  <c r="B24" i="1"/>
  <c r="L29" i="1"/>
  <c r="B29" i="1"/>
  <c r="L32" i="1"/>
  <c r="B32" i="1"/>
  <c r="L37" i="1"/>
  <c r="B37" i="1"/>
  <c r="L40" i="1"/>
  <c r="B40" i="1"/>
  <c r="L45" i="1"/>
  <c r="B45" i="1"/>
  <c r="L48" i="1"/>
  <c r="B48" i="1"/>
  <c r="L5" i="1"/>
  <c r="B5" i="1"/>
  <c r="L6" i="1"/>
  <c r="B6" i="1"/>
  <c r="L7" i="1"/>
  <c r="B7" i="1"/>
  <c r="L8" i="1"/>
  <c r="B8" i="1"/>
  <c r="L9" i="1"/>
  <c r="B9" i="1"/>
  <c r="L10" i="1"/>
  <c r="B10" i="1"/>
  <c r="L11" i="1"/>
  <c r="B11" i="1"/>
  <c r="L12" i="1"/>
  <c r="B12" i="1"/>
  <c r="L14" i="1"/>
  <c r="B14" i="1"/>
  <c r="L15" i="1"/>
  <c r="B15" i="1"/>
  <c r="L17" i="1"/>
  <c r="B17" i="1"/>
  <c r="L18" i="1"/>
  <c r="B18" i="1"/>
  <c r="L19" i="1"/>
  <c r="B19" i="1"/>
  <c r="L20" i="1"/>
  <c r="B20" i="1"/>
  <c r="L22" i="1"/>
  <c r="B22" i="1"/>
  <c r="L23" i="1"/>
  <c r="B23" i="1"/>
  <c r="L25" i="1"/>
  <c r="B25" i="1"/>
  <c r="L26" i="1"/>
  <c r="B26" i="1"/>
  <c r="L27" i="1"/>
  <c r="B27" i="1"/>
  <c r="L28" i="1"/>
  <c r="B28" i="1"/>
  <c r="L30" i="1"/>
  <c r="B30" i="1"/>
  <c r="L31" i="1"/>
  <c r="B31" i="1"/>
  <c r="L33" i="1"/>
  <c r="B33" i="1"/>
  <c r="L34" i="1"/>
  <c r="B34" i="1"/>
  <c r="L35" i="1"/>
  <c r="B35" i="1"/>
  <c r="L36" i="1"/>
  <c r="B36" i="1"/>
  <c r="L38" i="1"/>
  <c r="B38" i="1"/>
  <c r="L39" i="1"/>
  <c r="B39" i="1"/>
  <c r="L41" i="1"/>
  <c r="B41" i="1"/>
  <c r="L42" i="1"/>
  <c r="B42" i="1"/>
  <c r="L43" i="1"/>
  <c r="B43" i="1"/>
  <c r="L44" i="1"/>
  <c r="B44" i="1"/>
  <c r="L46" i="1"/>
  <c r="B46" i="1"/>
  <c r="L47" i="1"/>
  <c r="B47" i="1"/>
  <c r="L49" i="1"/>
  <c r="B49" i="1"/>
  <c r="L50" i="1"/>
  <c r="B50" i="1"/>
  <c r="L51" i="1"/>
  <c r="B51" i="1"/>
  <c r="L52" i="1"/>
  <c r="B52" i="1"/>
  <c r="L53" i="1"/>
  <c r="B53" i="1"/>
  <c r="L4" i="1"/>
  <c r="B4" i="1"/>
  <c r="K5" i="3"/>
  <c r="K6" i="3"/>
  <c r="K7" i="3"/>
  <c r="K8" i="3"/>
  <c r="K9" i="3"/>
  <c r="K10" i="3"/>
  <c r="K11" i="3"/>
  <c r="K4" i="3"/>
  <c r="A4" i="1"/>
  <c r="A5" i="1"/>
  <c r="L9" i="3"/>
  <c r="L7" i="3"/>
  <c r="L8" i="3"/>
  <c r="L10" i="3"/>
  <c r="L11" i="3"/>
  <c r="L4" i="3"/>
  <c r="L5" i="3"/>
  <c r="L6" i="3"/>
  <c r="M37" i="1"/>
  <c r="M13" i="1"/>
  <c r="M17" i="1"/>
  <c r="M33" i="1"/>
  <c r="M25" i="1"/>
  <c r="M50" i="1"/>
  <c r="M30" i="1"/>
  <c r="M42" i="1"/>
  <c r="M10" i="1"/>
  <c r="M41" i="1"/>
  <c r="M9" i="1"/>
  <c r="M53" i="1"/>
  <c r="M21" i="1"/>
  <c r="M46" i="1"/>
  <c r="M14" i="1"/>
  <c r="M29" i="1"/>
  <c r="M22" i="1"/>
  <c r="M20" i="1"/>
  <c r="M45" i="1"/>
  <c r="M26" i="1"/>
  <c r="M18" i="1"/>
  <c r="M49" i="1"/>
  <c r="M34" i="1"/>
  <c r="M38" i="1"/>
  <c r="M6" i="1"/>
  <c r="M4" i="1"/>
  <c r="M52" i="1"/>
  <c r="M40" i="1"/>
  <c r="M32" i="1"/>
  <c r="M24" i="1"/>
  <c r="M16" i="1"/>
  <c r="M8" i="1"/>
  <c r="M51" i="1"/>
  <c r="M47" i="1"/>
  <c r="M39" i="1"/>
  <c r="M31" i="1"/>
  <c r="M23" i="1"/>
  <c r="M19" i="1"/>
  <c r="M11" i="1"/>
  <c r="M44" i="1"/>
  <c r="M28" i="1"/>
  <c r="M12" i="1"/>
  <c r="M5" i="1"/>
  <c r="M43" i="1"/>
  <c r="M35" i="1"/>
  <c r="M27" i="1"/>
  <c r="M15" i="1"/>
  <c r="M7" i="1"/>
  <c r="M48" i="1"/>
  <c r="M36" i="1"/>
  <c r="A50" i="1"/>
  <c r="A20" i="1"/>
  <c r="A47" i="1"/>
  <c r="A16" i="1"/>
  <c r="A7" i="1"/>
  <c r="A22" i="1"/>
  <c r="A36" i="1"/>
  <c r="A25" i="1"/>
  <c r="A49" i="1"/>
  <c r="A8" i="1"/>
  <c r="A34" i="1"/>
  <c r="A46" i="1"/>
  <c r="A6" i="1"/>
  <c r="A45" i="1"/>
  <c r="A21" i="1"/>
  <c r="A24" i="1"/>
  <c r="A37" i="1"/>
  <c r="A44" i="1"/>
  <c r="A41" i="1"/>
  <c r="A39" i="1"/>
  <c r="A51" i="1"/>
  <c r="A18" i="1"/>
  <c r="A19" i="1"/>
  <c r="A26" i="1"/>
  <c r="A10" i="1"/>
  <c r="A40" i="1"/>
  <c r="A11" i="1"/>
  <c r="A12" i="1"/>
  <c r="A42" i="1"/>
  <c r="A9" i="1"/>
  <c r="A28" i="1"/>
  <c r="A17" i="1"/>
  <c r="A32" i="1"/>
  <c r="A27" i="1"/>
  <c r="A52" i="1"/>
  <c r="A33" i="1"/>
  <c r="A15" i="1"/>
  <c r="A14" i="1"/>
  <c r="A29" i="1"/>
  <c r="A48" i="1"/>
  <c r="A23" i="1"/>
  <c r="A30" i="1"/>
  <c r="A38" i="1"/>
  <c r="A43" i="1"/>
  <c r="A13" i="1"/>
  <c r="A53" i="1"/>
  <c r="A35" i="1"/>
  <c r="A31" i="1"/>
  <c r="C11" i="3"/>
  <c r="D11" i="3"/>
  <c r="B11" i="3"/>
  <c r="D10" i="3"/>
  <c r="B10" i="3"/>
  <c r="D9" i="3"/>
  <c r="B9" i="3"/>
  <c r="D8" i="3"/>
  <c r="B8" i="3"/>
  <c r="D7" i="3"/>
  <c r="B7" i="3"/>
  <c r="D6" i="3"/>
  <c r="B6" i="3"/>
  <c r="D5" i="3"/>
  <c r="B5" i="3"/>
  <c r="D4" i="3"/>
  <c r="B4" i="3"/>
  <c r="C10" i="3"/>
  <c r="C9" i="3"/>
  <c r="C7" i="3"/>
  <c r="C5" i="3"/>
  <c r="C4" i="3"/>
  <c r="C6" i="3"/>
  <c r="C8" i="3"/>
</calcChain>
</file>

<file path=xl/sharedStrings.xml><?xml version="1.0" encoding="utf-8"?>
<sst xmlns="http://schemas.openxmlformats.org/spreadsheetml/2006/main" count="38" uniqueCount="25">
  <si>
    <t>選手名</t>
    <rPh sb="0" eb="3">
      <t>センシュメイ</t>
    </rPh>
    <phoneticPr fontId="1"/>
  </si>
  <si>
    <t>形名</t>
    <rPh sb="0" eb="1">
      <t>カタ</t>
    </rPh>
    <rPh sb="1" eb="2">
      <t>メイ</t>
    </rPh>
    <phoneticPr fontId="1"/>
  </si>
  <si>
    <t>審判1</t>
    <rPh sb="0" eb="2">
      <t>シンパン</t>
    </rPh>
    <phoneticPr fontId="1"/>
  </si>
  <si>
    <t>審判2</t>
    <rPh sb="0" eb="2">
      <t>シンパン</t>
    </rPh>
    <phoneticPr fontId="1"/>
  </si>
  <si>
    <t>審判3</t>
    <rPh sb="0" eb="2">
      <t>シンパン</t>
    </rPh>
    <phoneticPr fontId="1"/>
  </si>
  <si>
    <t>審判4</t>
    <rPh sb="0" eb="2">
      <t>シンパン</t>
    </rPh>
    <phoneticPr fontId="1"/>
  </si>
  <si>
    <t>審判5</t>
    <rPh sb="0" eb="2">
      <t>シンパン</t>
    </rPh>
    <phoneticPr fontId="1"/>
  </si>
  <si>
    <t>合計</t>
    <rPh sb="0" eb="2">
      <t>ゴウケイ</t>
    </rPh>
    <phoneticPr fontId="1"/>
  </si>
  <si>
    <t>順位</t>
    <rPh sb="0" eb="2">
      <t>ジュンイ</t>
    </rPh>
    <phoneticPr fontId="1"/>
  </si>
  <si>
    <t>ふりがな</t>
    <phoneticPr fontId="1"/>
  </si>
  <si>
    <t>※黄色に入力してください。</t>
    <rPh sb="1" eb="3">
      <t>キイロ</t>
    </rPh>
    <rPh sb="4" eb="6">
      <t>ニュウリョク</t>
    </rPh>
    <phoneticPr fontId="1"/>
  </si>
  <si>
    <t>ゼッケン番号</t>
    <rPh sb="4" eb="6">
      <t>バンゴウ</t>
    </rPh>
    <phoneticPr fontId="1"/>
  </si>
  <si>
    <t>小学1年生</t>
    <rPh sb="0" eb="2">
      <t>ショウガク</t>
    </rPh>
    <rPh sb="3" eb="5">
      <t>ネンセイ</t>
    </rPh>
    <phoneticPr fontId="1"/>
  </si>
  <si>
    <t>初級クラス</t>
    <rPh sb="0" eb="2">
      <t>ショキュウ</t>
    </rPh>
    <phoneticPr fontId="1"/>
  </si>
  <si>
    <t>予選</t>
    <rPh sb="0" eb="2">
      <t>ヨセン</t>
    </rPh>
    <phoneticPr fontId="1"/>
  </si>
  <si>
    <t>決勝</t>
    <rPh sb="0" eb="2">
      <t>ケッショウ</t>
    </rPh>
    <phoneticPr fontId="1"/>
  </si>
  <si>
    <t>予選1位</t>
    <rPh sb="0" eb="2">
      <t>ヨセン</t>
    </rPh>
    <rPh sb="3" eb="4">
      <t>イ</t>
    </rPh>
    <phoneticPr fontId="1"/>
  </si>
  <si>
    <t>予選6位</t>
    <rPh sb="0" eb="2">
      <t>ヨセン</t>
    </rPh>
    <rPh sb="3" eb="4">
      <t>イ</t>
    </rPh>
    <phoneticPr fontId="1"/>
  </si>
  <si>
    <t>予選5位</t>
    <rPh sb="0" eb="2">
      <t>ヨセン</t>
    </rPh>
    <rPh sb="3" eb="4">
      <t>イ</t>
    </rPh>
    <phoneticPr fontId="1"/>
  </si>
  <si>
    <t>予選4位</t>
    <rPh sb="0" eb="2">
      <t>ヨセン</t>
    </rPh>
    <rPh sb="3" eb="4">
      <t>イ</t>
    </rPh>
    <phoneticPr fontId="1"/>
  </si>
  <si>
    <t>予選3位</t>
    <rPh sb="0" eb="2">
      <t>ヨセン</t>
    </rPh>
    <rPh sb="3" eb="4">
      <t>イ</t>
    </rPh>
    <phoneticPr fontId="1"/>
  </si>
  <si>
    <t>予選2位</t>
    <rPh sb="0" eb="2">
      <t>ヨセン</t>
    </rPh>
    <rPh sb="3" eb="4">
      <t>イ</t>
    </rPh>
    <phoneticPr fontId="1"/>
  </si>
  <si>
    <t>予選8位</t>
    <rPh sb="0" eb="2">
      <t>ヨセン</t>
    </rPh>
    <rPh sb="3" eb="4">
      <t>イ</t>
    </rPh>
    <phoneticPr fontId="1"/>
  </si>
  <si>
    <t>予選7位</t>
    <rPh sb="0" eb="2">
      <t>ヨセン</t>
    </rPh>
    <rPh sb="3" eb="4">
      <t>イ</t>
    </rPh>
    <phoneticPr fontId="1"/>
  </si>
  <si>
    <t>ゼッケン
番号</t>
    <rPh sb="5" eb="7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</si>
</sst>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.0_ "/>
    <numFmt numFmtId="178" formatCode="0.0000000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6" fontId="0" fillId="2" borderId="0" xfId="0" applyNumberFormat="1" applyFill="1" applyAlignment="1" applyProtection="1">
      <alignment horizontal="center" vertical="center"/>
      <protection locked="0"/>
    </xf>
    <xf numFmtId="176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shrinkToFit="1"/>
    </xf>
    <xf numFmtId="0" fontId="0" fillId="2" borderId="0" xfId="0" applyFill="1" applyAlignment="1" applyProtection="1">
      <alignment horizontal="center" vertical="center" shrinkToFit="1"/>
      <protection locked="0"/>
    </xf>
    <xf numFmtId="0" fontId="0" fillId="2" borderId="0" xfId="0" applyFill="1" applyAlignment="1">
      <alignment horizontal="center" vertical="center" shrinkToFit="1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176" fontId="0" fillId="0" borderId="0" xfId="0" applyNumberFormat="1" applyAlignment="1" applyProtection="1">
      <alignment horizontal="center" vertical="center"/>
      <protection locked="0"/>
    </xf>
    <xf numFmtId="178" fontId="0" fillId="0" borderId="0" xfId="0" applyNumberFormat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AC5C9-1EF7-4114-8D29-4A187D4B5015}">
  <dimension ref="A1:N53"/>
  <sheetViews>
    <sheetView tabSelected="1" view="pageBreakPreview" zoomScaleNormal="100" zoomScaleSheetLayoutView="100" workbookViewId="0">
      <pane ySplit="3" topLeftCell="A4" activePane="bottomLeft" state="frozen"/>
      <selection pane="bottomLeft" activeCell="C1" sqref="C1"/>
    </sheetView>
  </sheetViews>
  <sheetFormatPr defaultRowHeight="14.25" x14ac:dyDescent="0.2"/>
  <cols>
    <col min="1" max="1" width="7.109375" hidden="1" customWidth="1"/>
    <col min="2" max="2" width="11.03125" hidden="1" customWidth="1"/>
    <col min="3" max="3" width="10.6640625" customWidth="1"/>
    <col min="4" max="6" width="15.69140625" customWidth="1"/>
    <col min="7" max="11" width="9.19140625" customWidth="1"/>
    <col min="12" max="12" width="14.21875" customWidth="1"/>
    <col min="13" max="13" width="9.19140625" customWidth="1"/>
  </cols>
  <sheetData>
    <row r="1" spans="1:14" x14ac:dyDescent="0.2">
      <c r="C1" t="s">
        <v>12</v>
      </c>
      <c r="D1" t="s">
        <v>13</v>
      </c>
      <c r="E1" t="s">
        <v>14</v>
      </c>
      <c r="G1" t="s">
        <v>10</v>
      </c>
    </row>
    <row r="2" spans="1:14" x14ac:dyDescent="0.2">
      <c r="G2" s="3" t="s">
        <v>2</v>
      </c>
      <c r="H2" s="3" t="s">
        <v>3</v>
      </c>
      <c r="I2" s="3" t="s">
        <v>4</v>
      </c>
      <c r="J2" s="3" t="s">
        <v>5</v>
      </c>
      <c r="K2" s="3" t="s">
        <v>6</v>
      </c>
    </row>
    <row r="3" spans="1:14" x14ac:dyDescent="0.2">
      <c r="A3" s="3"/>
      <c r="B3" s="3"/>
      <c r="C3" s="7" t="s">
        <v>24</v>
      </c>
      <c r="D3" s="3" t="s">
        <v>0</v>
      </c>
      <c r="E3" s="3" t="s">
        <v>9</v>
      </c>
      <c r="F3" s="3" t="s">
        <v>1</v>
      </c>
      <c r="G3" s="9"/>
      <c r="H3" s="9"/>
      <c r="I3" s="9"/>
      <c r="J3" s="9"/>
      <c r="K3" s="9"/>
      <c r="L3" s="3" t="s">
        <v>7</v>
      </c>
      <c r="M3" s="3" t="s">
        <v>8</v>
      </c>
    </row>
    <row r="4" spans="1:14" x14ac:dyDescent="0.2">
      <c r="A4" s="3">
        <f>RANK(B4,B$4:B$53)</f>
        <v>1</v>
      </c>
      <c r="B4" s="13">
        <f>L4-C4/10000000</f>
        <v>-9.9999999999999995E-8</v>
      </c>
      <c r="C4" s="3">
        <v>1</v>
      </c>
      <c r="D4" s="8"/>
      <c r="E4" s="8"/>
      <c r="F4" s="8"/>
      <c r="G4" s="4"/>
      <c r="H4" s="4"/>
      <c r="I4" s="4"/>
      <c r="J4" s="4"/>
      <c r="K4" s="4"/>
      <c r="L4" s="5">
        <f>SUM(G4:K4)-MAX(G4:K4)*0.9999-MIN(G4:K4)*0.999</f>
        <v>0</v>
      </c>
      <c r="M4" s="3">
        <f t="shared" ref="M4:M35" si="0">RANK(L4,L$4:L$53)</f>
        <v>1</v>
      </c>
      <c r="N4" s="2"/>
    </row>
    <row r="5" spans="1:14" x14ac:dyDescent="0.2">
      <c r="A5" s="3">
        <f>RANK(B5,B$4:B$53)</f>
        <v>2</v>
      </c>
      <c r="B5" s="13">
        <f t="shared" ref="B5:B53" si="1">L5-C5/10000000</f>
        <v>-1.9999999999999999E-7</v>
      </c>
      <c r="C5" s="3">
        <v>2</v>
      </c>
      <c r="D5" s="8"/>
      <c r="E5" s="8"/>
      <c r="F5" s="8"/>
      <c r="G5" s="4"/>
      <c r="H5" s="4"/>
      <c r="I5" s="4"/>
      <c r="J5" s="4"/>
      <c r="K5" s="4"/>
      <c r="L5" s="5">
        <f t="shared" ref="L5:L53" si="2">SUM(G5:K5)-MAX(G5:K5)*0.9999-MIN(G5:K5)*0.999</f>
        <v>0</v>
      </c>
      <c r="M5" s="3">
        <f t="shared" si="0"/>
        <v>1</v>
      </c>
    </row>
    <row r="6" spans="1:14" x14ac:dyDescent="0.2">
      <c r="A6" s="3">
        <f t="shared" ref="A6:A35" si="3">RANK(B6,B$4:B$53)</f>
        <v>3</v>
      </c>
      <c r="B6" s="13">
        <f t="shared" si="1"/>
        <v>-2.9999999999999999E-7</v>
      </c>
      <c r="C6" s="3">
        <v>3</v>
      </c>
      <c r="D6" s="8"/>
      <c r="E6" s="8"/>
      <c r="F6" s="8"/>
      <c r="G6" s="4"/>
      <c r="H6" s="4"/>
      <c r="I6" s="4"/>
      <c r="J6" s="4"/>
      <c r="K6" s="4"/>
      <c r="L6" s="5">
        <f t="shared" si="2"/>
        <v>0</v>
      </c>
      <c r="M6" s="3">
        <f t="shared" si="0"/>
        <v>1</v>
      </c>
    </row>
    <row r="7" spans="1:14" x14ac:dyDescent="0.2">
      <c r="A7" s="3">
        <f t="shared" si="3"/>
        <v>4</v>
      </c>
      <c r="B7" s="13">
        <f t="shared" si="1"/>
        <v>-3.9999999999999998E-7</v>
      </c>
      <c r="C7" s="3">
        <v>4</v>
      </c>
      <c r="D7" s="8"/>
      <c r="E7" s="8"/>
      <c r="F7" s="8"/>
      <c r="G7" s="4"/>
      <c r="H7" s="4"/>
      <c r="I7" s="4"/>
      <c r="J7" s="4"/>
      <c r="K7" s="4"/>
      <c r="L7" s="5">
        <f t="shared" si="2"/>
        <v>0</v>
      </c>
      <c r="M7" s="3">
        <f t="shared" si="0"/>
        <v>1</v>
      </c>
    </row>
    <row r="8" spans="1:14" x14ac:dyDescent="0.2">
      <c r="A8" s="3">
        <f t="shared" si="3"/>
        <v>5</v>
      </c>
      <c r="B8" s="13">
        <f t="shared" si="1"/>
        <v>-4.9999999999999998E-7</v>
      </c>
      <c r="C8" s="3">
        <v>5</v>
      </c>
      <c r="D8" s="8"/>
      <c r="E8" s="8"/>
      <c r="F8" s="8"/>
      <c r="G8" s="4"/>
      <c r="H8" s="4"/>
      <c r="I8" s="4"/>
      <c r="J8" s="4"/>
      <c r="K8" s="4"/>
      <c r="L8" s="5">
        <f t="shared" si="2"/>
        <v>0</v>
      </c>
      <c r="M8" s="3">
        <f t="shared" si="0"/>
        <v>1</v>
      </c>
    </row>
    <row r="9" spans="1:14" x14ac:dyDescent="0.2">
      <c r="A9" s="3">
        <f t="shared" si="3"/>
        <v>6</v>
      </c>
      <c r="B9" s="13">
        <f t="shared" si="1"/>
        <v>-5.9999999999999997E-7</v>
      </c>
      <c r="C9" s="3">
        <v>6</v>
      </c>
      <c r="D9" s="8"/>
      <c r="E9" s="8"/>
      <c r="F9" s="8"/>
      <c r="G9" s="4"/>
      <c r="H9" s="4"/>
      <c r="I9" s="4"/>
      <c r="J9" s="4"/>
      <c r="K9" s="4"/>
      <c r="L9" s="5">
        <f t="shared" si="2"/>
        <v>0</v>
      </c>
      <c r="M9" s="3">
        <f t="shared" si="0"/>
        <v>1</v>
      </c>
    </row>
    <row r="10" spans="1:14" x14ac:dyDescent="0.2">
      <c r="A10" s="3">
        <f t="shared" si="3"/>
        <v>7</v>
      </c>
      <c r="B10" s="13">
        <f t="shared" si="1"/>
        <v>-6.9999999999999997E-7</v>
      </c>
      <c r="C10" s="3">
        <v>7</v>
      </c>
      <c r="D10" s="8"/>
      <c r="E10" s="8"/>
      <c r="F10" s="8"/>
      <c r="G10" s="4"/>
      <c r="H10" s="4"/>
      <c r="I10" s="4"/>
      <c r="J10" s="4"/>
      <c r="K10" s="4"/>
      <c r="L10" s="5">
        <f t="shared" si="2"/>
        <v>0</v>
      </c>
      <c r="M10" s="3">
        <f t="shared" si="0"/>
        <v>1</v>
      </c>
    </row>
    <row r="11" spans="1:14" x14ac:dyDescent="0.2">
      <c r="A11" s="3">
        <f t="shared" si="3"/>
        <v>8</v>
      </c>
      <c r="B11" s="13">
        <f t="shared" si="1"/>
        <v>-7.9999999999999996E-7</v>
      </c>
      <c r="C11" s="3">
        <v>8</v>
      </c>
      <c r="D11" s="8"/>
      <c r="E11" s="8"/>
      <c r="F11" s="8"/>
      <c r="G11" s="4"/>
      <c r="H11" s="4"/>
      <c r="I11" s="4"/>
      <c r="J11" s="4"/>
      <c r="K11" s="4"/>
      <c r="L11" s="5">
        <f t="shared" si="2"/>
        <v>0</v>
      </c>
      <c r="M11" s="3">
        <f t="shared" si="0"/>
        <v>1</v>
      </c>
    </row>
    <row r="12" spans="1:14" x14ac:dyDescent="0.2">
      <c r="A12" s="3">
        <f t="shared" si="3"/>
        <v>9</v>
      </c>
      <c r="B12" s="13">
        <f t="shared" si="1"/>
        <v>-8.9999999999999996E-7</v>
      </c>
      <c r="C12" s="3">
        <v>9</v>
      </c>
      <c r="D12" s="8"/>
      <c r="E12" s="8"/>
      <c r="F12" s="8"/>
      <c r="G12" s="4"/>
      <c r="H12" s="4"/>
      <c r="I12" s="4"/>
      <c r="J12" s="4"/>
      <c r="K12" s="4"/>
      <c r="L12" s="5">
        <f t="shared" si="2"/>
        <v>0</v>
      </c>
      <c r="M12" s="3">
        <f t="shared" si="0"/>
        <v>1</v>
      </c>
    </row>
    <row r="13" spans="1:14" x14ac:dyDescent="0.2">
      <c r="A13" s="3">
        <f t="shared" si="3"/>
        <v>10</v>
      </c>
      <c r="B13" s="13">
        <f t="shared" si="1"/>
        <v>-9.9999999999999995E-7</v>
      </c>
      <c r="C13" s="3">
        <v>10</v>
      </c>
      <c r="D13" s="8"/>
      <c r="E13" s="8"/>
      <c r="F13" s="8"/>
      <c r="G13" s="4"/>
      <c r="H13" s="4"/>
      <c r="I13" s="4"/>
      <c r="J13" s="4"/>
      <c r="K13" s="4"/>
      <c r="L13" s="5">
        <f t="shared" si="2"/>
        <v>0</v>
      </c>
      <c r="M13" s="3">
        <f t="shared" si="0"/>
        <v>1</v>
      </c>
    </row>
    <row r="14" spans="1:14" x14ac:dyDescent="0.2">
      <c r="A14" s="3">
        <f t="shared" si="3"/>
        <v>11</v>
      </c>
      <c r="B14" s="13">
        <f t="shared" si="1"/>
        <v>-1.1000000000000001E-6</v>
      </c>
      <c r="C14" s="3">
        <v>11</v>
      </c>
      <c r="D14" s="8"/>
      <c r="E14" s="8"/>
      <c r="F14" s="8"/>
      <c r="G14" s="4"/>
      <c r="H14" s="4"/>
      <c r="I14" s="4"/>
      <c r="J14" s="4"/>
      <c r="K14" s="4"/>
      <c r="L14" s="5">
        <f t="shared" si="2"/>
        <v>0</v>
      </c>
      <c r="M14" s="3">
        <f t="shared" si="0"/>
        <v>1</v>
      </c>
    </row>
    <row r="15" spans="1:14" x14ac:dyDescent="0.2">
      <c r="A15" s="3">
        <f t="shared" si="3"/>
        <v>12</v>
      </c>
      <c r="B15" s="13">
        <f t="shared" si="1"/>
        <v>-1.1999999999999999E-6</v>
      </c>
      <c r="C15" s="3">
        <v>12</v>
      </c>
      <c r="D15" s="8"/>
      <c r="E15" s="8"/>
      <c r="F15" s="8"/>
      <c r="G15" s="4"/>
      <c r="H15" s="4"/>
      <c r="I15" s="4"/>
      <c r="J15" s="4"/>
      <c r="K15" s="4"/>
      <c r="L15" s="5">
        <f t="shared" si="2"/>
        <v>0</v>
      </c>
      <c r="M15" s="3">
        <f t="shared" si="0"/>
        <v>1</v>
      </c>
    </row>
    <row r="16" spans="1:14" x14ac:dyDescent="0.2">
      <c r="A16" s="3">
        <f t="shared" si="3"/>
        <v>13</v>
      </c>
      <c r="B16" s="13">
        <f t="shared" si="1"/>
        <v>-1.3E-6</v>
      </c>
      <c r="C16" s="3">
        <v>13</v>
      </c>
      <c r="D16" s="8"/>
      <c r="E16" s="8"/>
      <c r="F16" s="8"/>
      <c r="G16" s="4"/>
      <c r="H16" s="4"/>
      <c r="I16" s="4"/>
      <c r="J16" s="4"/>
      <c r="K16" s="4"/>
      <c r="L16" s="5">
        <f t="shared" si="2"/>
        <v>0</v>
      </c>
      <c r="M16" s="3">
        <f t="shared" si="0"/>
        <v>1</v>
      </c>
    </row>
    <row r="17" spans="1:13" x14ac:dyDescent="0.2">
      <c r="A17" s="3">
        <f t="shared" si="3"/>
        <v>14</v>
      </c>
      <c r="B17" s="13">
        <f t="shared" si="1"/>
        <v>-1.3999999999999999E-6</v>
      </c>
      <c r="C17" s="3">
        <v>14</v>
      </c>
      <c r="D17" s="8"/>
      <c r="E17" s="8"/>
      <c r="F17" s="8"/>
      <c r="G17" s="4"/>
      <c r="H17" s="4"/>
      <c r="I17" s="4"/>
      <c r="J17" s="4"/>
      <c r="K17" s="4"/>
      <c r="L17" s="5">
        <f t="shared" si="2"/>
        <v>0</v>
      </c>
      <c r="M17" s="3">
        <f t="shared" si="0"/>
        <v>1</v>
      </c>
    </row>
    <row r="18" spans="1:13" x14ac:dyDescent="0.2">
      <c r="A18" s="3">
        <f t="shared" si="3"/>
        <v>15</v>
      </c>
      <c r="B18" s="13">
        <f t="shared" si="1"/>
        <v>-1.5E-6</v>
      </c>
      <c r="C18" s="3">
        <v>15</v>
      </c>
      <c r="D18" s="8"/>
      <c r="E18" s="8"/>
      <c r="F18" s="8"/>
      <c r="G18" s="4"/>
      <c r="H18" s="4"/>
      <c r="I18" s="4"/>
      <c r="J18" s="4"/>
      <c r="K18" s="4"/>
      <c r="L18" s="5">
        <f t="shared" si="2"/>
        <v>0</v>
      </c>
      <c r="M18" s="3">
        <f t="shared" si="0"/>
        <v>1</v>
      </c>
    </row>
    <row r="19" spans="1:13" x14ac:dyDescent="0.2">
      <c r="A19" s="3">
        <f t="shared" si="3"/>
        <v>16</v>
      </c>
      <c r="B19" s="13">
        <f t="shared" si="1"/>
        <v>-1.5999999999999999E-6</v>
      </c>
      <c r="C19" s="3">
        <v>16</v>
      </c>
      <c r="D19" s="8"/>
      <c r="E19" s="8"/>
      <c r="F19" s="8"/>
      <c r="G19" s="4"/>
      <c r="H19" s="4"/>
      <c r="I19" s="4"/>
      <c r="J19" s="4"/>
      <c r="K19" s="4"/>
      <c r="L19" s="5">
        <f t="shared" si="2"/>
        <v>0</v>
      </c>
      <c r="M19" s="3">
        <f t="shared" si="0"/>
        <v>1</v>
      </c>
    </row>
    <row r="20" spans="1:13" x14ac:dyDescent="0.2">
      <c r="A20" s="3">
        <f t="shared" si="3"/>
        <v>17</v>
      </c>
      <c r="B20" s="13">
        <f t="shared" si="1"/>
        <v>-1.7E-6</v>
      </c>
      <c r="C20" s="3">
        <v>17</v>
      </c>
      <c r="D20" s="8"/>
      <c r="E20" s="8"/>
      <c r="F20" s="8"/>
      <c r="G20" s="4"/>
      <c r="H20" s="4"/>
      <c r="I20" s="4"/>
      <c r="J20" s="4"/>
      <c r="K20" s="4"/>
      <c r="L20" s="5">
        <f t="shared" si="2"/>
        <v>0</v>
      </c>
      <c r="M20" s="3">
        <f t="shared" si="0"/>
        <v>1</v>
      </c>
    </row>
    <row r="21" spans="1:13" x14ac:dyDescent="0.2">
      <c r="A21" s="3">
        <f t="shared" si="3"/>
        <v>18</v>
      </c>
      <c r="B21" s="13">
        <f t="shared" si="1"/>
        <v>-1.7999999999999999E-6</v>
      </c>
      <c r="C21" s="3">
        <v>18</v>
      </c>
      <c r="D21" s="8"/>
      <c r="E21" s="8"/>
      <c r="F21" s="8"/>
      <c r="G21" s="4"/>
      <c r="H21" s="4"/>
      <c r="I21" s="4"/>
      <c r="J21" s="4"/>
      <c r="K21" s="4"/>
      <c r="L21" s="5">
        <f t="shared" si="2"/>
        <v>0</v>
      </c>
      <c r="M21" s="3">
        <f t="shared" si="0"/>
        <v>1</v>
      </c>
    </row>
    <row r="22" spans="1:13" x14ac:dyDescent="0.2">
      <c r="A22" s="3">
        <f t="shared" si="3"/>
        <v>19</v>
      </c>
      <c r="B22" s="13">
        <f t="shared" si="1"/>
        <v>-1.9E-6</v>
      </c>
      <c r="C22" s="3">
        <v>19</v>
      </c>
      <c r="D22" s="8"/>
      <c r="E22" s="8"/>
      <c r="F22" s="8"/>
      <c r="G22" s="4"/>
      <c r="H22" s="4"/>
      <c r="I22" s="4"/>
      <c r="J22" s="4"/>
      <c r="K22" s="4"/>
      <c r="L22" s="5">
        <f t="shared" si="2"/>
        <v>0</v>
      </c>
      <c r="M22" s="3">
        <f t="shared" si="0"/>
        <v>1</v>
      </c>
    </row>
    <row r="23" spans="1:13" x14ac:dyDescent="0.2">
      <c r="A23" s="3">
        <f t="shared" si="3"/>
        <v>20</v>
      </c>
      <c r="B23" s="13">
        <f t="shared" si="1"/>
        <v>-1.9999999999999999E-6</v>
      </c>
      <c r="C23" s="3">
        <v>20</v>
      </c>
      <c r="D23" s="8"/>
      <c r="E23" s="8"/>
      <c r="F23" s="8"/>
      <c r="G23" s="4"/>
      <c r="H23" s="4"/>
      <c r="I23" s="4"/>
      <c r="J23" s="4"/>
      <c r="K23" s="4"/>
      <c r="L23" s="5">
        <f t="shared" si="2"/>
        <v>0</v>
      </c>
      <c r="M23" s="3">
        <f t="shared" si="0"/>
        <v>1</v>
      </c>
    </row>
    <row r="24" spans="1:13" x14ac:dyDescent="0.2">
      <c r="A24" s="3">
        <f t="shared" si="3"/>
        <v>21</v>
      </c>
      <c r="B24" s="13">
        <f t="shared" si="1"/>
        <v>-2.0999999999999998E-6</v>
      </c>
      <c r="C24" s="3">
        <v>21</v>
      </c>
      <c r="D24" s="8"/>
      <c r="E24" s="8"/>
      <c r="F24" s="8"/>
      <c r="G24" s="4"/>
      <c r="H24" s="4"/>
      <c r="I24" s="4"/>
      <c r="J24" s="4"/>
      <c r="K24" s="4"/>
      <c r="L24" s="5">
        <f t="shared" si="2"/>
        <v>0</v>
      </c>
      <c r="M24" s="3">
        <f t="shared" si="0"/>
        <v>1</v>
      </c>
    </row>
    <row r="25" spans="1:13" x14ac:dyDescent="0.2">
      <c r="A25" s="3">
        <f t="shared" si="3"/>
        <v>22</v>
      </c>
      <c r="B25" s="13">
        <f t="shared" si="1"/>
        <v>-2.2000000000000001E-6</v>
      </c>
      <c r="C25" s="3">
        <v>22</v>
      </c>
      <c r="D25" s="8"/>
      <c r="E25" s="8"/>
      <c r="F25" s="8"/>
      <c r="G25" s="4"/>
      <c r="H25" s="4"/>
      <c r="I25" s="4"/>
      <c r="J25" s="4"/>
      <c r="K25" s="4"/>
      <c r="L25" s="5">
        <f t="shared" si="2"/>
        <v>0</v>
      </c>
      <c r="M25" s="3">
        <f t="shared" si="0"/>
        <v>1</v>
      </c>
    </row>
    <row r="26" spans="1:13" x14ac:dyDescent="0.2">
      <c r="A26" s="3">
        <f t="shared" si="3"/>
        <v>23</v>
      </c>
      <c r="B26" s="13">
        <f t="shared" si="1"/>
        <v>-2.3E-6</v>
      </c>
      <c r="C26" s="3">
        <v>23</v>
      </c>
      <c r="D26" s="8"/>
      <c r="E26" s="8"/>
      <c r="F26" s="8"/>
      <c r="G26" s="4"/>
      <c r="H26" s="4"/>
      <c r="I26" s="4"/>
      <c r="J26" s="4"/>
      <c r="K26" s="4"/>
      <c r="L26" s="5">
        <f t="shared" si="2"/>
        <v>0</v>
      </c>
      <c r="M26" s="3">
        <f t="shared" si="0"/>
        <v>1</v>
      </c>
    </row>
    <row r="27" spans="1:13" x14ac:dyDescent="0.2">
      <c r="A27" s="3">
        <f t="shared" si="3"/>
        <v>24</v>
      </c>
      <c r="B27" s="13">
        <f t="shared" si="1"/>
        <v>-2.3999999999999999E-6</v>
      </c>
      <c r="C27" s="3">
        <v>24</v>
      </c>
      <c r="D27" s="8"/>
      <c r="E27" s="8"/>
      <c r="F27" s="8"/>
      <c r="G27" s="4"/>
      <c r="H27" s="4"/>
      <c r="I27" s="4"/>
      <c r="J27" s="4"/>
      <c r="K27" s="4"/>
      <c r="L27" s="5">
        <f t="shared" si="2"/>
        <v>0</v>
      </c>
      <c r="M27" s="3">
        <f t="shared" si="0"/>
        <v>1</v>
      </c>
    </row>
    <row r="28" spans="1:13" x14ac:dyDescent="0.2">
      <c r="A28" s="3">
        <f t="shared" si="3"/>
        <v>25</v>
      </c>
      <c r="B28" s="13">
        <f t="shared" si="1"/>
        <v>-2.5000000000000002E-6</v>
      </c>
      <c r="C28" s="3">
        <v>25</v>
      </c>
      <c r="D28" s="8"/>
      <c r="E28" s="8"/>
      <c r="F28" s="8"/>
      <c r="G28" s="4"/>
      <c r="H28" s="4"/>
      <c r="I28" s="4"/>
      <c r="J28" s="4"/>
      <c r="K28" s="4"/>
      <c r="L28" s="5">
        <f t="shared" si="2"/>
        <v>0</v>
      </c>
      <c r="M28" s="3">
        <f t="shared" si="0"/>
        <v>1</v>
      </c>
    </row>
    <row r="29" spans="1:13" x14ac:dyDescent="0.2">
      <c r="A29" s="3">
        <f t="shared" si="3"/>
        <v>26</v>
      </c>
      <c r="B29" s="13">
        <f t="shared" si="1"/>
        <v>-2.6000000000000001E-6</v>
      </c>
      <c r="C29" s="3">
        <v>26</v>
      </c>
      <c r="D29" s="8"/>
      <c r="E29" s="8"/>
      <c r="F29" s="8"/>
      <c r="G29" s="4"/>
      <c r="H29" s="4"/>
      <c r="I29" s="4"/>
      <c r="J29" s="4"/>
      <c r="K29" s="4"/>
      <c r="L29" s="5">
        <f t="shared" si="2"/>
        <v>0</v>
      </c>
      <c r="M29" s="3">
        <f t="shared" si="0"/>
        <v>1</v>
      </c>
    </row>
    <row r="30" spans="1:13" x14ac:dyDescent="0.2">
      <c r="A30" s="3">
        <f t="shared" si="3"/>
        <v>27</v>
      </c>
      <c r="B30" s="13">
        <f t="shared" si="1"/>
        <v>-2.7E-6</v>
      </c>
      <c r="C30" s="3">
        <v>27</v>
      </c>
      <c r="D30" s="8"/>
      <c r="E30" s="8"/>
      <c r="F30" s="8"/>
      <c r="G30" s="4"/>
      <c r="H30" s="4"/>
      <c r="I30" s="4"/>
      <c r="J30" s="4"/>
      <c r="K30" s="4"/>
      <c r="L30" s="5">
        <f t="shared" si="2"/>
        <v>0</v>
      </c>
      <c r="M30" s="3">
        <f t="shared" si="0"/>
        <v>1</v>
      </c>
    </row>
    <row r="31" spans="1:13" x14ac:dyDescent="0.2">
      <c r="A31" s="3">
        <f t="shared" si="3"/>
        <v>28</v>
      </c>
      <c r="B31" s="13">
        <f t="shared" si="1"/>
        <v>-2.7999999999999999E-6</v>
      </c>
      <c r="C31" s="3">
        <v>28</v>
      </c>
      <c r="D31" s="8"/>
      <c r="E31" s="8"/>
      <c r="F31" s="8"/>
      <c r="G31" s="4"/>
      <c r="H31" s="4"/>
      <c r="I31" s="4"/>
      <c r="J31" s="4"/>
      <c r="K31" s="4"/>
      <c r="L31" s="5">
        <f t="shared" si="2"/>
        <v>0</v>
      </c>
      <c r="M31" s="3">
        <f t="shared" si="0"/>
        <v>1</v>
      </c>
    </row>
    <row r="32" spans="1:13" x14ac:dyDescent="0.2">
      <c r="A32" s="3">
        <f t="shared" si="3"/>
        <v>29</v>
      </c>
      <c r="B32" s="13">
        <f t="shared" si="1"/>
        <v>-2.9000000000000002E-6</v>
      </c>
      <c r="C32" s="3">
        <v>29</v>
      </c>
      <c r="D32" s="8"/>
      <c r="E32" s="8"/>
      <c r="F32" s="8"/>
      <c r="G32" s="4"/>
      <c r="H32" s="4"/>
      <c r="I32" s="4"/>
      <c r="J32" s="4"/>
      <c r="K32" s="4"/>
      <c r="L32" s="5">
        <f t="shared" si="2"/>
        <v>0</v>
      </c>
      <c r="M32" s="3">
        <f t="shared" si="0"/>
        <v>1</v>
      </c>
    </row>
    <row r="33" spans="1:13" x14ac:dyDescent="0.2">
      <c r="A33" s="3">
        <f t="shared" si="3"/>
        <v>30</v>
      </c>
      <c r="B33" s="13">
        <f t="shared" si="1"/>
        <v>-3.0000000000000001E-6</v>
      </c>
      <c r="C33" s="3">
        <v>30</v>
      </c>
      <c r="D33" s="8"/>
      <c r="E33" s="8"/>
      <c r="F33" s="8"/>
      <c r="G33" s="4"/>
      <c r="H33" s="4"/>
      <c r="I33" s="4"/>
      <c r="J33" s="4"/>
      <c r="K33" s="4"/>
      <c r="L33" s="5">
        <f t="shared" si="2"/>
        <v>0</v>
      </c>
      <c r="M33" s="3">
        <f t="shared" si="0"/>
        <v>1</v>
      </c>
    </row>
    <row r="34" spans="1:13" x14ac:dyDescent="0.2">
      <c r="A34" s="3">
        <f t="shared" si="3"/>
        <v>31</v>
      </c>
      <c r="B34" s="13">
        <f t="shared" si="1"/>
        <v>-3.1E-6</v>
      </c>
      <c r="C34" s="3">
        <v>31</v>
      </c>
      <c r="D34" s="8"/>
      <c r="E34" s="8"/>
      <c r="F34" s="8"/>
      <c r="G34" s="4"/>
      <c r="H34" s="4"/>
      <c r="I34" s="4"/>
      <c r="J34" s="4"/>
      <c r="K34" s="4"/>
      <c r="L34" s="5">
        <f t="shared" si="2"/>
        <v>0</v>
      </c>
      <c r="M34" s="3">
        <f t="shared" si="0"/>
        <v>1</v>
      </c>
    </row>
    <row r="35" spans="1:13" x14ac:dyDescent="0.2">
      <c r="A35" s="3">
        <f t="shared" si="3"/>
        <v>32</v>
      </c>
      <c r="B35" s="13">
        <f t="shared" si="1"/>
        <v>-3.1999999999999999E-6</v>
      </c>
      <c r="C35" s="3">
        <v>32</v>
      </c>
      <c r="D35" s="8"/>
      <c r="E35" s="8"/>
      <c r="F35" s="8"/>
      <c r="G35" s="4"/>
      <c r="H35" s="4"/>
      <c r="I35" s="4"/>
      <c r="J35" s="4"/>
      <c r="K35" s="4"/>
      <c r="L35" s="5">
        <f t="shared" si="2"/>
        <v>0</v>
      </c>
      <c r="M35" s="3">
        <f t="shared" si="0"/>
        <v>1</v>
      </c>
    </row>
    <row r="36" spans="1:13" x14ac:dyDescent="0.2">
      <c r="A36" s="3">
        <f t="shared" ref="A36:A53" si="4">RANK(B36,B$4:B$53)</f>
        <v>33</v>
      </c>
      <c r="B36" s="13">
        <f t="shared" si="1"/>
        <v>-3.3000000000000002E-6</v>
      </c>
      <c r="C36" s="3">
        <v>33</v>
      </c>
      <c r="D36" s="8"/>
      <c r="E36" s="8"/>
      <c r="F36" s="8"/>
      <c r="G36" s="4"/>
      <c r="H36" s="4"/>
      <c r="I36" s="4"/>
      <c r="J36" s="4"/>
      <c r="K36" s="4"/>
      <c r="L36" s="5">
        <f t="shared" si="2"/>
        <v>0</v>
      </c>
      <c r="M36" s="3">
        <f t="shared" ref="M36:M53" si="5">RANK(L36,L$4:L$53)</f>
        <v>1</v>
      </c>
    </row>
    <row r="37" spans="1:13" x14ac:dyDescent="0.2">
      <c r="A37" s="3">
        <f t="shared" si="4"/>
        <v>34</v>
      </c>
      <c r="B37" s="13">
        <f t="shared" si="1"/>
        <v>-3.4000000000000001E-6</v>
      </c>
      <c r="C37" s="3">
        <v>34</v>
      </c>
      <c r="D37" s="8"/>
      <c r="E37" s="8"/>
      <c r="F37" s="8"/>
      <c r="G37" s="4"/>
      <c r="H37" s="4"/>
      <c r="I37" s="4"/>
      <c r="J37" s="4"/>
      <c r="K37" s="4"/>
      <c r="L37" s="5">
        <f t="shared" si="2"/>
        <v>0</v>
      </c>
      <c r="M37" s="3">
        <f t="shared" si="5"/>
        <v>1</v>
      </c>
    </row>
    <row r="38" spans="1:13" x14ac:dyDescent="0.2">
      <c r="A38" s="3">
        <f t="shared" si="4"/>
        <v>35</v>
      </c>
      <c r="B38" s="13">
        <f t="shared" si="1"/>
        <v>-3.4999999999999999E-6</v>
      </c>
      <c r="C38" s="3">
        <v>35</v>
      </c>
      <c r="D38" s="8"/>
      <c r="E38" s="8"/>
      <c r="F38" s="8"/>
      <c r="G38" s="4"/>
      <c r="H38" s="4"/>
      <c r="I38" s="4"/>
      <c r="J38" s="4"/>
      <c r="K38" s="4"/>
      <c r="L38" s="5">
        <f t="shared" si="2"/>
        <v>0</v>
      </c>
      <c r="M38" s="3">
        <f t="shared" si="5"/>
        <v>1</v>
      </c>
    </row>
    <row r="39" spans="1:13" x14ac:dyDescent="0.2">
      <c r="A39" s="3">
        <f t="shared" si="4"/>
        <v>36</v>
      </c>
      <c r="B39" s="13">
        <f t="shared" si="1"/>
        <v>-3.5999999999999998E-6</v>
      </c>
      <c r="C39" s="3">
        <v>36</v>
      </c>
      <c r="D39" s="8"/>
      <c r="E39" s="8"/>
      <c r="F39" s="8"/>
      <c r="G39" s="4"/>
      <c r="H39" s="4"/>
      <c r="I39" s="4"/>
      <c r="J39" s="4"/>
      <c r="K39" s="4"/>
      <c r="L39" s="5">
        <f t="shared" si="2"/>
        <v>0</v>
      </c>
      <c r="M39" s="3">
        <f t="shared" si="5"/>
        <v>1</v>
      </c>
    </row>
    <row r="40" spans="1:13" x14ac:dyDescent="0.2">
      <c r="A40" s="3">
        <f t="shared" si="4"/>
        <v>37</v>
      </c>
      <c r="B40" s="13">
        <f t="shared" si="1"/>
        <v>-3.7000000000000002E-6</v>
      </c>
      <c r="C40" s="3">
        <v>37</v>
      </c>
      <c r="D40" s="8"/>
      <c r="E40" s="8"/>
      <c r="F40" s="8"/>
      <c r="G40" s="4"/>
      <c r="H40" s="4"/>
      <c r="I40" s="4"/>
      <c r="J40" s="4"/>
      <c r="K40" s="4"/>
      <c r="L40" s="5">
        <f t="shared" si="2"/>
        <v>0</v>
      </c>
      <c r="M40" s="3">
        <f t="shared" si="5"/>
        <v>1</v>
      </c>
    </row>
    <row r="41" spans="1:13" x14ac:dyDescent="0.2">
      <c r="A41" s="3">
        <f t="shared" si="4"/>
        <v>38</v>
      </c>
      <c r="B41" s="13">
        <f t="shared" si="1"/>
        <v>-3.8E-6</v>
      </c>
      <c r="C41" s="3">
        <v>38</v>
      </c>
      <c r="D41" s="8"/>
      <c r="E41" s="8"/>
      <c r="F41" s="8"/>
      <c r="G41" s="4"/>
      <c r="H41" s="4"/>
      <c r="I41" s="4"/>
      <c r="J41" s="4"/>
      <c r="K41" s="4"/>
      <c r="L41" s="5">
        <f t="shared" si="2"/>
        <v>0</v>
      </c>
      <c r="M41" s="3">
        <f t="shared" si="5"/>
        <v>1</v>
      </c>
    </row>
    <row r="42" spans="1:13" x14ac:dyDescent="0.2">
      <c r="A42" s="3">
        <f t="shared" si="4"/>
        <v>39</v>
      </c>
      <c r="B42" s="13">
        <f t="shared" si="1"/>
        <v>-3.8999999999999999E-6</v>
      </c>
      <c r="C42" s="3">
        <v>39</v>
      </c>
      <c r="D42" s="8"/>
      <c r="E42" s="8"/>
      <c r="F42" s="8"/>
      <c r="G42" s="4"/>
      <c r="H42" s="4"/>
      <c r="I42" s="4"/>
      <c r="J42" s="4"/>
      <c r="K42" s="4"/>
      <c r="L42" s="5">
        <f t="shared" si="2"/>
        <v>0</v>
      </c>
      <c r="M42" s="3">
        <f t="shared" si="5"/>
        <v>1</v>
      </c>
    </row>
    <row r="43" spans="1:13" x14ac:dyDescent="0.2">
      <c r="A43" s="3">
        <f t="shared" si="4"/>
        <v>40</v>
      </c>
      <c r="B43" s="13">
        <f t="shared" si="1"/>
        <v>-3.9999999999999998E-6</v>
      </c>
      <c r="C43" s="3">
        <v>40</v>
      </c>
      <c r="D43" s="8"/>
      <c r="E43" s="8"/>
      <c r="F43" s="8"/>
      <c r="G43" s="4"/>
      <c r="H43" s="4"/>
      <c r="I43" s="4"/>
      <c r="J43" s="4"/>
      <c r="K43" s="4"/>
      <c r="L43" s="5">
        <f t="shared" si="2"/>
        <v>0</v>
      </c>
      <c r="M43" s="3">
        <f t="shared" si="5"/>
        <v>1</v>
      </c>
    </row>
    <row r="44" spans="1:13" x14ac:dyDescent="0.2">
      <c r="A44" s="3">
        <f t="shared" si="4"/>
        <v>41</v>
      </c>
      <c r="B44" s="13">
        <f t="shared" si="1"/>
        <v>-4.0999999999999997E-6</v>
      </c>
      <c r="C44" s="3">
        <v>41</v>
      </c>
      <c r="D44" s="8"/>
      <c r="E44" s="8"/>
      <c r="F44" s="8"/>
      <c r="G44" s="4"/>
      <c r="H44" s="4"/>
      <c r="I44" s="4"/>
      <c r="J44" s="4"/>
      <c r="K44" s="4"/>
      <c r="L44" s="5">
        <f t="shared" si="2"/>
        <v>0</v>
      </c>
      <c r="M44" s="3">
        <f t="shared" si="5"/>
        <v>1</v>
      </c>
    </row>
    <row r="45" spans="1:13" x14ac:dyDescent="0.2">
      <c r="A45" s="3">
        <f t="shared" si="4"/>
        <v>42</v>
      </c>
      <c r="B45" s="13">
        <f t="shared" si="1"/>
        <v>-4.1999999999999996E-6</v>
      </c>
      <c r="C45" s="3">
        <v>42</v>
      </c>
      <c r="D45" s="8"/>
      <c r="E45" s="8"/>
      <c r="F45" s="8"/>
      <c r="G45" s="4"/>
      <c r="H45" s="4"/>
      <c r="I45" s="4"/>
      <c r="J45" s="4"/>
      <c r="K45" s="4"/>
      <c r="L45" s="5">
        <f t="shared" si="2"/>
        <v>0</v>
      </c>
      <c r="M45" s="3">
        <f t="shared" si="5"/>
        <v>1</v>
      </c>
    </row>
    <row r="46" spans="1:13" x14ac:dyDescent="0.2">
      <c r="A46" s="3">
        <f t="shared" si="4"/>
        <v>43</v>
      </c>
      <c r="B46" s="13">
        <f t="shared" si="1"/>
        <v>-4.3000000000000003E-6</v>
      </c>
      <c r="C46" s="3">
        <v>43</v>
      </c>
      <c r="D46" s="8"/>
      <c r="E46" s="8"/>
      <c r="F46" s="8"/>
      <c r="G46" s="4"/>
      <c r="H46" s="4"/>
      <c r="I46" s="4"/>
      <c r="J46" s="4"/>
      <c r="K46" s="4"/>
      <c r="L46" s="5">
        <f t="shared" si="2"/>
        <v>0</v>
      </c>
      <c r="M46" s="3">
        <f t="shared" si="5"/>
        <v>1</v>
      </c>
    </row>
    <row r="47" spans="1:13" x14ac:dyDescent="0.2">
      <c r="A47" s="3">
        <f t="shared" si="4"/>
        <v>44</v>
      </c>
      <c r="B47" s="13">
        <f t="shared" si="1"/>
        <v>-4.4000000000000002E-6</v>
      </c>
      <c r="C47" s="3">
        <v>44</v>
      </c>
      <c r="D47" s="8"/>
      <c r="E47" s="8"/>
      <c r="F47" s="8"/>
      <c r="G47" s="4"/>
      <c r="H47" s="4"/>
      <c r="I47" s="4"/>
      <c r="J47" s="4"/>
      <c r="K47" s="4"/>
      <c r="L47" s="5">
        <f t="shared" si="2"/>
        <v>0</v>
      </c>
      <c r="M47" s="3">
        <f t="shared" si="5"/>
        <v>1</v>
      </c>
    </row>
    <row r="48" spans="1:13" x14ac:dyDescent="0.2">
      <c r="A48" s="3">
        <f t="shared" si="4"/>
        <v>45</v>
      </c>
      <c r="B48" s="13">
        <f t="shared" si="1"/>
        <v>-4.5000000000000001E-6</v>
      </c>
      <c r="C48" s="3">
        <v>45</v>
      </c>
      <c r="D48" s="8"/>
      <c r="E48" s="8"/>
      <c r="F48" s="8"/>
      <c r="G48" s="4"/>
      <c r="H48" s="4"/>
      <c r="I48" s="4"/>
      <c r="J48" s="4"/>
      <c r="K48" s="4"/>
      <c r="L48" s="5">
        <f t="shared" si="2"/>
        <v>0</v>
      </c>
      <c r="M48" s="3">
        <f t="shared" si="5"/>
        <v>1</v>
      </c>
    </row>
    <row r="49" spans="1:13" x14ac:dyDescent="0.2">
      <c r="A49" s="3">
        <f t="shared" si="4"/>
        <v>46</v>
      </c>
      <c r="B49" s="13">
        <f t="shared" si="1"/>
        <v>-4.6E-6</v>
      </c>
      <c r="C49" s="3">
        <v>46</v>
      </c>
      <c r="D49" s="8"/>
      <c r="E49" s="8"/>
      <c r="F49" s="8"/>
      <c r="G49" s="4"/>
      <c r="H49" s="4"/>
      <c r="I49" s="4"/>
      <c r="J49" s="4"/>
      <c r="K49" s="4"/>
      <c r="L49" s="5">
        <f t="shared" si="2"/>
        <v>0</v>
      </c>
      <c r="M49" s="3">
        <f t="shared" si="5"/>
        <v>1</v>
      </c>
    </row>
    <row r="50" spans="1:13" x14ac:dyDescent="0.2">
      <c r="A50" s="3">
        <f t="shared" si="4"/>
        <v>47</v>
      </c>
      <c r="B50" s="13">
        <f t="shared" si="1"/>
        <v>-4.6999999999999999E-6</v>
      </c>
      <c r="C50" s="3">
        <v>47</v>
      </c>
      <c r="D50" s="8"/>
      <c r="E50" s="8"/>
      <c r="F50" s="8"/>
      <c r="G50" s="4"/>
      <c r="H50" s="4"/>
      <c r="I50" s="4"/>
      <c r="J50" s="4"/>
      <c r="K50" s="4"/>
      <c r="L50" s="5">
        <f t="shared" si="2"/>
        <v>0</v>
      </c>
      <c r="M50" s="3">
        <f t="shared" si="5"/>
        <v>1</v>
      </c>
    </row>
    <row r="51" spans="1:13" x14ac:dyDescent="0.2">
      <c r="A51" s="3">
        <f t="shared" si="4"/>
        <v>48</v>
      </c>
      <c r="B51" s="13">
        <f t="shared" si="1"/>
        <v>-4.7999999999999998E-6</v>
      </c>
      <c r="C51" s="3">
        <v>48</v>
      </c>
      <c r="D51" s="8"/>
      <c r="E51" s="8"/>
      <c r="F51" s="8"/>
      <c r="G51" s="4"/>
      <c r="H51" s="4"/>
      <c r="I51" s="4"/>
      <c r="J51" s="4"/>
      <c r="K51" s="4"/>
      <c r="L51" s="5">
        <f t="shared" si="2"/>
        <v>0</v>
      </c>
      <c r="M51" s="3">
        <f t="shared" si="5"/>
        <v>1</v>
      </c>
    </row>
    <row r="52" spans="1:13" x14ac:dyDescent="0.2">
      <c r="A52" s="3">
        <f t="shared" si="4"/>
        <v>49</v>
      </c>
      <c r="B52" s="13">
        <f t="shared" si="1"/>
        <v>-4.8999999999999997E-6</v>
      </c>
      <c r="C52" s="3">
        <v>49</v>
      </c>
      <c r="D52" s="8"/>
      <c r="E52" s="8"/>
      <c r="F52" s="8"/>
      <c r="G52" s="4"/>
      <c r="H52" s="4"/>
      <c r="I52" s="4"/>
      <c r="J52" s="4"/>
      <c r="K52" s="4"/>
      <c r="L52" s="5">
        <f t="shared" si="2"/>
        <v>0</v>
      </c>
      <c r="M52" s="3">
        <f t="shared" si="5"/>
        <v>1</v>
      </c>
    </row>
    <row r="53" spans="1:13" x14ac:dyDescent="0.2">
      <c r="A53" s="3">
        <f t="shared" si="4"/>
        <v>50</v>
      </c>
      <c r="B53" s="13">
        <f t="shared" si="1"/>
        <v>-5.0000000000000004E-6</v>
      </c>
      <c r="C53" s="3">
        <v>50</v>
      </c>
      <c r="D53" s="8"/>
      <c r="E53" s="8"/>
      <c r="F53" s="8"/>
      <c r="G53" s="4"/>
      <c r="H53" s="4"/>
      <c r="I53" s="4"/>
      <c r="J53" s="4"/>
      <c r="K53" s="4"/>
      <c r="L53" s="5">
        <f t="shared" si="2"/>
        <v>0</v>
      </c>
      <c r="M53" s="3">
        <f t="shared" si="5"/>
        <v>1</v>
      </c>
    </row>
  </sheetData>
  <autoFilter ref="A3:M3" xr:uid="{59BAC5C9-1EF7-4114-8D29-4A187D4B5015}">
    <sortState xmlns:xlrd2="http://schemas.microsoft.com/office/spreadsheetml/2017/richdata2" ref="A4:M53">
      <sortCondition ref="C3"/>
    </sortState>
  </autoFilter>
  <dataConsolidate/>
  <phoneticPr fontId="1"/>
  <conditionalFormatting sqref="M4:M53">
    <cfRule type="top10" dxfId="0" priority="2" bottom="1" rank="8"/>
  </conditionalFormatting>
  <pageMargins left="0.7" right="0.7" top="0.75" bottom="0.75" header="0.3" footer="0.3"/>
  <pageSetup paperSize="9" scale="63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54079D8-D3CF-412C-8EC1-F63E37332D2A}">
          <x14:formula1>
            <xm:f>得点リスト!$B$1:$B$52</xm:f>
          </x14:formula1>
          <xm:sqref>G4:K53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AF62C-BB18-40F4-9C3C-0C40FC480056}">
  <dimension ref="A1:N13"/>
  <sheetViews>
    <sheetView zoomScaleNormal="100" zoomScaleSheetLayoutView="100" workbookViewId="0">
      <pane ySplit="3" topLeftCell="A4" activePane="bottomLeft" state="frozen"/>
      <selection pane="bottomLeft" activeCell="A2" sqref="A2"/>
    </sheetView>
  </sheetViews>
  <sheetFormatPr defaultRowHeight="14.25" x14ac:dyDescent="0.2"/>
  <cols>
    <col min="1" max="2" width="10.6640625" customWidth="1"/>
    <col min="3" max="5" width="15.69140625" customWidth="1"/>
    <col min="6" max="12" width="9.19140625" customWidth="1"/>
  </cols>
  <sheetData>
    <row r="1" spans="1:14" x14ac:dyDescent="0.2">
      <c r="A1" t="s">
        <v>12</v>
      </c>
      <c r="B1" t="s">
        <v>13</v>
      </c>
      <c r="C1" t="s">
        <v>15</v>
      </c>
      <c r="F1" t="s">
        <v>10</v>
      </c>
    </row>
    <row r="2" spans="1:14" x14ac:dyDescent="0.2">
      <c r="F2" s="3" t="s">
        <v>2</v>
      </c>
      <c r="G2" s="3" t="s">
        <v>3</v>
      </c>
      <c r="H2" s="3" t="s">
        <v>4</v>
      </c>
      <c r="I2" s="3" t="s">
        <v>5</v>
      </c>
      <c r="J2" s="3" t="s">
        <v>6</v>
      </c>
    </row>
    <row r="3" spans="1:14" x14ac:dyDescent="0.2">
      <c r="B3" s="11" t="s">
        <v>11</v>
      </c>
      <c r="C3" s="3" t="s">
        <v>0</v>
      </c>
      <c r="D3" s="3" t="s">
        <v>9</v>
      </c>
      <c r="E3" s="3" t="s">
        <v>1</v>
      </c>
      <c r="F3" s="9"/>
      <c r="G3" s="9"/>
      <c r="H3" s="9"/>
      <c r="I3" s="9"/>
      <c r="J3" s="9"/>
      <c r="K3" s="3" t="s">
        <v>7</v>
      </c>
      <c r="L3" s="3" t="s">
        <v>8</v>
      </c>
    </row>
    <row r="4" spans="1:14" x14ac:dyDescent="0.2">
      <c r="A4" s="3" t="s">
        <v>22</v>
      </c>
      <c r="B4" s="6">
        <f>VLOOKUP(8,'小1初級(予)'!$A$4:$E$53,3,FALSE)</f>
        <v>8</v>
      </c>
      <c r="C4" s="10">
        <f>VLOOKUP(8,'小1初級(予)'!$A$4:$E$53,4,FALSE)</f>
        <v>0</v>
      </c>
      <c r="D4" s="10">
        <f>VLOOKUP(8,'小1初級(予)'!$A$4:$E$53,5,FALSE)</f>
        <v>0</v>
      </c>
      <c r="E4" s="8"/>
      <c r="F4" s="4"/>
      <c r="G4" s="4"/>
      <c r="H4" s="4"/>
      <c r="I4" s="4"/>
      <c r="J4" s="4"/>
      <c r="K4" s="5">
        <f>SUM(F4:J4)-MAX(F4:J4)*0.9999-MIN(F4:J4)*0.999</f>
        <v>0</v>
      </c>
      <c r="L4" s="3">
        <f t="shared" ref="L4:L11" si="0">RANK(K4,K$4:K$11)</f>
        <v>1</v>
      </c>
      <c r="N4" s="2"/>
    </row>
    <row r="5" spans="1:14" x14ac:dyDescent="0.2">
      <c r="A5" s="3" t="s">
        <v>23</v>
      </c>
      <c r="B5" s="6">
        <f>VLOOKUP(7,'小1初級(予)'!$A$4:$E$53,3,FALSE)</f>
        <v>7</v>
      </c>
      <c r="C5" s="10">
        <f>VLOOKUP(7,'小1初級(予)'!$A$4:$E$53,4,FALSE)</f>
        <v>0</v>
      </c>
      <c r="D5" s="10">
        <f>VLOOKUP(7,'小1初級(予)'!$A$4:$E$53,5,FALSE)</f>
        <v>0</v>
      </c>
      <c r="E5" s="8"/>
      <c r="F5" s="4"/>
      <c r="G5" s="4"/>
      <c r="H5" s="4"/>
      <c r="I5" s="4"/>
      <c r="J5" s="4"/>
      <c r="K5" s="5">
        <f t="shared" ref="K5:K11" si="1">SUM(F5:J5)-MAX(F5:J5)*0.9999-MIN(F5:J5)*0.999</f>
        <v>0</v>
      </c>
      <c r="L5" s="3">
        <f t="shared" si="0"/>
        <v>1</v>
      </c>
    </row>
    <row r="6" spans="1:14" x14ac:dyDescent="0.2">
      <c r="A6" s="3" t="s">
        <v>17</v>
      </c>
      <c r="B6" s="6">
        <f>VLOOKUP(6,'小1初級(予)'!$A$4:$E$53,3,FALSE)</f>
        <v>6</v>
      </c>
      <c r="C6" s="10">
        <f>VLOOKUP(6,'小1初級(予)'!$A$4:$E$53,4,FALSE)</f>
        <v>0</v>
      </c>
      <c r="D6" s="10">
        <f>VLOOKUP(6,'小1初級(予)'!$A$4:$E$53,5,FALSE)</f>
        <v>0</v>
      </c>
      <c r="E6" s="8"/>
      <c r="F6" s="4"/>
      <c r="G6" s="4"/>
      <c r="H6" s="4"/>
      <c r="I6" s="4"/>
      <c r="J6" s="4"/>
      <c r="K6" s="5">
        <f t="shared" si="1"/>
        <v>0</v>
      </c>
      <c r="L6" s="3">
        <f t="shared" si="0"/>
        <v>1</v>
      </c>
    </row>
    <row r="7" spans="1:14" x14ac:dyDescent="0.2">
      <c r="A7" s="3" t="s">
        <v>18</v>
      </c>
      <c r="B7" s="6">
        <f>VLOOKUP(5,'小1初級(予)'!$A$4:$E$53,3,FALSE)</f>
        <v>5</v>
      </c>
      <c r="C7" s="10">
        <f>VLOOKUP(5,'小1初級(予)'!$A$4:$E$53,4,FALSE)</f>
        <v>0</v>
      </c>
      <c r="D7" s="10">
        <f>VLOOKUP(5,'小1初級(予)'!$A$4:$E$53,5,FALSE)</f>
        <v>0</v>
      </c>
      <c r="E7" s="8"/>
      <c r="F7" s="4"/>
      <c r="G7" s="4"/>
      <c r="H7" s="4"/>
      <c r="I7" s="4"/>
      <c r="J7" s="4"/>
      <c r="K7" s="5">
        <f t="shared" si="1"/>
        <v>0</v>
      </c>
      <c r="L7" s="3">
        <f t="shared" si="0"/>
        <v>1</v>
      </c>
    </row>
    <row r="8" spans="1:14" x14ac:dyDescent="0.2">
      <c r="A8" s="3" t="s">
        <v>19</v>
      </c>
      <c r="B8" s="6">
        <f>VLOOKUP(4,'小1初級(予)'!$A$4:$E$53,3,FALSE)</f>
        <v>4</v>
      </c>
      <c r="C8" s="10">
        <f>VLOOKUP(4,'小1初級(予)'!$A$4:$E$53,4,FALSE)</f>
        <v>0</v>
      </c>
      <c r="D8" s="10">
        <f>VLOOKUP(4,'小1初級(予)'!$A$4:$E$53,5,FALSE)</f>
        <v>0</v>
      </c>
      <c r="E8" s="8"/>
      <c r="F8" s="4"/>
      <c r="G8" s="4"/>
      <c r="H8" s="4"/>
      <c r="I8" s="4"/>
      <c r="J8" s="4"/>
      <c r="K8" s="5">
        <f t="shared" si="1"/>
        <v>0</v>
      </c>
      <c r="L8" s="3">
        <f t="shared" si="0"/>
        <v>1</v>
      </c>
    </row>
    <row r="9" spans="1:14" x14ac:dyDescent="0.2">
      <c r="A9" s="3" t="s">
        <v>20</v>
      </c>
      <c r="B9" s="6">
        <f>VLOOKUP(3,'小1初級(予)'!$A$4:$E$53,3,FALSE)</f>
        <v>3</v>
      </c>
      <c r="C9" s="10">
        <f>VLOOKUP(3,'小1初級(予)'!$A$4:$E$53,4,FALSE)</f>
        <v>0</v>
      </c>
      <c r="D9" s="10">
        <f>VLOOKUP(3,'小1初級(予)'!$A$4:$E$53,5,FALSE)</f>
        <v>0</v>
      </c>
      <c r="E9" s="8"/>
      <c r="F9" s="4"/>
      <c r="G9" s="4"/>
      <c r="H9" s="4"/>
      <c r="I9" s="4"/>
      <c r="J9" s="4"/>
      <c r="K9" s="5">
        <f t="shared" si="1"/>
        <v>0</v>
      </c>
      <c r="L9" s="3">
        <f t="shared" si="0"/>
        <v>1</v>
      </c>
    </row>
    <row r="10" spans="1:14" x14ac:dyDescent="0.2">
      <c r="A10" s="3" t="s">
        <v>21</v>
      </c>
      <c r="B10" s="6">
        <f>VLOOKUP(2,'小1初級(予)'!$A$4:$E$53,3,FALSE)</f>
        <v>2</v>
      </c>
      <c r="C10" s="10">
        <f>VLOOKUP(2,'小1初級(予)'!$A$4:$E$53,4,FALSE)</f>
        <v>0</v>
      </c>
      <c r="D10" s="10">
        <f>VLOOKUP(2,'小1初級(予)'!$A$4:$E$53,5,FALSE)</f>
        <v>0</v>
      </c>
      <c r="E10" s="8"/>
      <c r="F10" s="4"/>
      <c r="G10" s="4"/>
      <c r="H10" s="4"/>
      <c r="I10" s="4"/>
      <c r="J10" s="4"/>
      <c r="K10" s="5">
        <f t="shared" si="1"/>
        <v>0</v>
      </c>
      <c r="L10" s="3">
        <f t="shared" si="0"/>
        <v>1</v>
      </c>
    </row>
    <row r="11" spans="1:14" x14ac:dyDescent="0.2">
      <c r="A11" s="3" t="s">
        <v>16</v>
      </c>
      <c r="B11" s="6">
        <f>VLOOKUP(1,'小1初級(予)'!$A$4:$E$53,3,FALSE)</f>
        <v>1</v>
      </c>
      <c r="C11" s="10">
        <f>VLOOKUP(1,'小1初級(予)'!$A$4:$E$53,4,FALSE)</f>
        <v>0</v>
      </c>
      <c r="D11" s="10">
        <f>VLOOKUP(1,'小1初級(予)'!$A$4:$E$53,5,FALSE)</f>
        <v>0</v>
      </c>
      <c r="E11" s="8"/>
      <c r="F11" s="4"/>
      <c r="G11" s="4"/>
      <c r="H11" s="4"/>
      <c r="I11" s="4"/>
      <c r="J11" s="4"/>
      <c r="K11" s="5">
        <f t="shared" si="1"/>
        <v>0</v>
      </c>
      <c r="L11" s="3">
        <f t="shared" si="0"/>
        <v>1</v>
      </c>
    </row>
    <row r="12" spans="1:14" x14ac:dyDescent="0.2">
      <c r="B12" s="3"/>
      <c r="C12" s="6"/>
      <c r="D12" s="6"/>
      <c r="E12" s="6"/>
      <c r="F12" s="12"/>
      <c r="G12" s="12"/>
      <c r="H12" s="12"/>
      <c r="I12" s="12"/>
      <c r="J12" s="12"/>
      <c r="K12" s="5"/>
      <c r="L12" s="3"/>
    </row>
    <row r="13" spans="1:14" x14ac:dyDescent="0.2">
      <c r="B13" s="3"/>
      <c r="C13" s="6"/>
      <c r="D13" s="6"/>
      <c r="E13" s="6"/>
      <c r="F13" s="12"/>
      <c r="G13" s="12"/>
      <c r="H13" s="12"/>
      <c r="I13" s="12"/>
      <c r="J13" s="12"/>
      <c r="K13" s="5"/>
      <c r="L13" s="3"/>
    </row>
  </sheetData>
  <dataConsolidate/>
  <phoneticPr fontId="1"/>
  <pageMargins left="0.7" right="0.7" top="0.75" bottom="0.75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E55108-804A-4369-B3DD-73B60EC2B54F}">
          <x14:formula1>
            <xm:f>得点リスト!$B$1:$B$52</xm:f>
          </x14:formula1>
          <xm:sqref>F4:J13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4C5C4-61DB-41BC-BC43-93DDB5478836}">
  <dimension ref="B1:B52"/>
  <sheetViews>
    <sheetView workbookViewId="0">
      <selection activeCell="B6" sqref="B6"/>
    </sheetView>
  </sheetViews>
  <sheetFormatPr defaultRowHeight="14.25" x14ac:dyDescent="0.2"/>
  <sheetData>
    <row r="1" spans="2:2" x14ac:dyDescent="0.2">
      <c r="B1">
        <v>0</v>
      </c>
    </row>
    <row r="2" spans="2:2" x14ac:dyDescent="0.2">
      <c r="B2" s="1">
        <v>5</v>
      </c>
    </row>
    <row r="3" spans="2:2" x14ac:dyDescent="0.2">
      <c r="B3">
        <v>5.0999999999999996</v>
      </c>
    </row>
    <row r="4" spans="2:2" x14ac:dyDescent="0.2">
      <c r="B4">
        <v>5.2</v>
      </c>
    </row>
    <row r="5" spans="2:2" x14ac:dyDescent="0.2">
      <c r="B5">
        <v>5.3</v>
      </c>
    </row>
    <row r="6" spans="2:2" x14ac:dyDescent="0.2">
      <c r="B6">
        <v>5.4</v>
      </c>
    </row>
    <row r="7" spans="2:2" x14ac:dyDescent="0.2">
      <c r="B7">
        <v>5.5</v>
      </c>
    </row>
    <row r="8" spans="2:2" x14ac:dyDescent="0.2">
      <c r="B8">
        <v>5.6</v>
      </c>
    </row>
    <row r="9" spans="2:2" x14ac:dyDescent="0.2">
      <c r="B9">
        <v>5.7</v>
      </c>
    </row>
    <row r="10" spans="2:2" x14ac:dyDescent="0.2">
      <c r="B10">
        <v>5.8</v>
      </c>
    </row>
    <row r="11" spans="2:2" x14ac:dyDescent="0.2">
      <c r="B11">
        <v>5.9</v>
      </c>
    </row>
    <row r="12" spans="2:2" x14ac:dyDescent="0.2">
      <c r="B12">
        <v>6</v>
      </c>
    </row>
    <row r="13" spans="2:2" x14ac:dyDescent="0.2">
      <c r="B13">
        <v>6.1</v>
      </c>
    </row>
    <row r="14" spans="2:2" x14ac:dyDescent="0.2">
      <c r="B14">
        <v>6.2</v>
      </c>
    </row>
    <row r="15" spans="2:2" x14ac:dyDescent="0.2">
      <c r="B15">
        <v>6.3</v>
      </c>
    </row>
    <row r="16" spans="2:2" x14ac:dyDescent="0.2">
      <c r="B16">
        <v>6.4</v>
      </c>
    </row>
    <row r="17" spans="2:2" x14ac:dyDescent="0.2">
      <c r="B17">
        <v>6.5</v>
      </c>
    </row>
    <row r="18" spans="2:2" x14ac:dyDescent="0.2">
      <c r="B18">
        <v>6.6</v>
      </c>
    </row>
    <row r="19" spans="2:2" x14ac:dyDescent="0.2">
      <c r="B19">
        <v>6.7</v>
      </c>
    </row>
    <row r="20" spans="2:2" x14ac:dyDescent="0.2">
      <c r="B20">
        <v>6.8</v>
      </c>
    </row>
    <row r="21" spans="2:2" x14ac:dyDescent="0.2">
      <c r="B21">
        <v>6.9</v>
      </c>
    </row>
    <row r="22" spans="2:2" x14ac:dyDescent="0.2">
      <c r="B22">
        <v>7</v>
      </c>
    </row>
    <row r="23" spans="2:2" x14ac:dyDescent="0.2">
      <c r="B23">
        <v>7.1</v>
      </c>
    </row>
    <row r="24" spans="2:2" x14ac:dyDescent="0.2">
      <c r="B24">
        <v>7.2</v>
      </c>
    </row>
    <row r="25" spans="2:2" x14ac:dyDescent="0.2">
      <c r="B25">
        <v>7.3</v>
      </c>
    </row>
    <row r="26" spans="2:2" x14ac:dyDescent="0.2">
      <c r="B26">
        <v>7.4</v>
      </c>
    </row>
    <row r="27" spans="2:2" x14ac:dyDescent="0.2">
      <c r="B27">
        <v>7.5</v>
      </c>
    </row>
    <row r="28" spans="2:2" x14ac:dyDescent="0.2">
      <c r="B28">
        <v>7.6</v>
      </c>
    </row>
    <row r="29" spans="2:2" x14ac:dyDescent="0.2">
      <c r="B29">
        <v>7.7</v>
      </c>
    </row>
    <row r="30" spans="2:2" x14ac:dyDescent="0.2">
      <c r="B30">
        <v>7.8</v>
      </c>
    </row>
    <row r="31" spans="2:2" x14ac:dyDescent="0.2">
      <c r="B31">
        <v>7.9</v>
      </c>
    </row>
    <row r="32" spans="2:2" x14ac:dyDescent="0.2">
      <c r="B32">
        <v>8</v>
      </c>
    </row>
    <row r="33" spans="2:2" x14ac:dyDescent="0.2">
      <c r="B33">
        <v>8.1</v>
      </c>
    </row>
    <row r="34" spans="2:2" x14ac:dyDescent="0.2">
      <c r="B34">
        <v>8.1999999999999993</v>
      </c>
    </row>
    <row r="35" spans="2:2" x14ac:dyDescent="0.2">
      <c r="B35">
        <v>8.3000000000000007</v>
      </c>
    </row>
    <row r="36" spans="2:2" x14ac:dyDescent="0.2">
      <c r="B36">
        <v>8.4</v>
      </c>
    </row>
    <row r="37" spans="2:2" x14ac:dyDescent="0.2">
      <c r="B37">
        <v>8.5</v>
      </c>
    </row>
    <row r="38" spans="2:2" x14ac:dyDescent="0.2">
      <c r="B38">
        <v>8.6</v>
      </c>
    </row>
    <row r="39" spans="2:2" x14ac:dyDescent="0.2">
      <c r="B39">
        <v>8.6999999999999993</v>
      </c>
    </row>
    <row r="40" spans="2:2" x14ac:dyDescent="0.2">
      <c r="B40">
        <v>8.8000000000000007</v>
      </c>
    </row>
    <row r="41" spans="2:2" x14ac:dyDescent="0.2">
      <c r="B41">
        <v>8.9</v>
      </c>
    </row>
    <row r="42" spans="2:2" x14ac:dyDescent="0.2">
      <c r="B42">
        <v>9</v>
      </c>
    </row>
    <row r="43" spans="2:2" x14ac:dyDescent="0.2">
      <c r="B43">
        <v>9.1</v>
      </c>
    </row>
    <row r="44" spans="2:2" x14ac:dyDescent="0.2">
      <c r="B44">
        <v>9.1999999999999993</v>
      </c>
    </row>
    <row r="45" spans="2:2" x14ac:dyDescent="0.2">
      <c r="B45">
        <v>9.3000000000000007</v>
      </c>
    </row>
    <row r="46" spans="2:2" x14ac:dyDescent="0.2">
      <c r="B46">
        <v>9.4</v>
      </c>
    </row>
    <row r="47" spans="2:2" x14ac:dyDescent="0.2">
      <c r="B47">
        <v>9.5</v>
      </c>
    </row>
    <row r="48" spans="2:2" x14ac:dyDescent="0.2">
      <c r="B48">
        <v>9.6</v>
      </c>
    </row>
    <row r="49" spans="2:2" x14ac:dyDescent="0.2">
      <c r="B49">
        <v>9.6999999999999993</v>
      </c>
    </row>
    <row r="50" spans="2:2" x14ac:dyDescent="0.2">
      <c r="B50">
        <v>9.8000000000000007</v>
      </c>
    </row>
    <row r="51" spans="2:2" x14ac:dyDescent="0.2">
      <c r="B51">
        <v>9.9</v>
      </c>
    </row>
    <row r="52" spans="2:2" x14ac:dyDescent="0.2">
      <c r="B52">
        <v>10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小1初級(予)</vt:lpstr>
      <vt:lpstr>小1初級(決)</vt:lpstr>
      <vt:lpstr>得点リスト</vt:lpstr>
      <vt:lpstr>小1初級(決)!Print_Area</vt:lpstr>
      <vt:lpstr>小1初級(予)!Print_Area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Ryota Sakaki</dc:creator>
  <cp:lastModifiedBy>Ryota Sakaki</cp:lastModifiedBy>
  <dcterms:created xsi:type="dcterms:W3CDTF">2024-02-24T09:54:35Z</dcterms:created>
  <dcterms:modified xsi:type="dcterms:W3CDTF">2024-03-17T10:30:02Z</dcterms:modified>
</cp:coreProperties>
</file>